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80" windowHeight="12735"/>
  </bookViews>
  <sheets>
    <sheet name="IGF-1 SD score" sheetId="2" r:id="rId1"/>
    <sheet name="IGF-1 units converter" sheetId="3" r:id="rId2"/>
  </sheets>
  <calcPr calcId="145621"/>
</workbook>
</file>

<file path=xl/calcChain.xml><?xml version="1.0" encoding="utf-8"?>
<calcChain xmlns="http://schemas.openxmlformats.org/spreadsheetml/2006/main">
  <c r="L40" i="2" l="1"/>
  <c r="K40" i="2"/>
  <c r="L39" i="2"/>
  <c r="K39" i="2" s="1"/>
  <c r="L38" i="2"/>
  <c r="K38" i="2"/>
  <c r="L37" i="2"/>
  <c r="K37" i="2"/>
  <c r="L36" i="2"/>
  <c r="K36" i="2"/>
  <c r="L35" i="2"/>
  <c r="K35" i="2"/>
  <c r="L34" i="2"/>
  <c r="K34" i="2"/>
  <c r="L33" i="2"/>
  <c r="K33" i="2"/>
  <c r="L32" i="2"/>
  <c r="K32" i="2"/>
  <c r="L31" i="2"/>
  <c r="K31" i="2"/>
  <c r="L30" i="2"/>
  <c r="K30" i="2"/>
  <c r="L29" i="2"/>
  <c r="K29" i="2"/>
  <c r="L28" i="2"/>
  <c r="K28" i="2"/>
  <c r="L27" i="2"/>
  <c r="K27" i="2"/>
  <c r="L26" i="2"/>
  <c r="K26" i="2"/>
  <c r="L25" i="2"/>
  <c r="K25" i="2"/>
  <c r="L24" i="2"/>
  <c r="K24" i="2"/>
  <c r="L23" i="2"/>
  <c r="K23" i="2"/>
  <c r="L22" i="2"/>
  <c r="K22" i="2" s="1"/>
  <c r="L21" i="2"/>
  <c r="K21" i="2"/>
  <c r="L20" i="2"/>
  <c r="K20" i="2"/>
  <c r="L19" i="2"/>
  <c r="K19" i="2"/>
  <c r="L18" i="2"/>
  <c r="K18" i="2"/>
  <c r="L17" i="2"/>
  <c r="K17" i="2"/>
  <c r="L16" i="2"/>
  <c r="K16" i="2"/>
  <c r="L15" i="2"/>
  <c r="K15" i="2"/>
  <c r="L14" i="2"/>
  <c r="K14" i="2"/>
  <c r="L13" i="2"/>
  <c r="K13" i="2"/>
  <c r="L12" i="2"/>
  <c r="K12" i="2"/>
  <c r="L11" i="2"/>
  <c r="K11" i="2"/>
  <c r="L10" i="2"/>
  <c r="K10" i="2"/>
  <c r="L9" i="2"/>
  <c r="K9" i="2"/>
  <c r="L8" i="2"/>
  <c r="K8" i="2" s="1"/>
  <c r="L7" i="2"/>
  <c r="K7" i="2"/>
  <c r="L6" i="2"/>
  <c r="K6" i="2"/>
  <c r="L5" i="2"/>
  <c r="K5" i="2" s="1"/>
  <c r="L4" i="2"/>
  <c r="K4" i="2" s="1"/>
  <c r="D40" i="2"/>
  <c r="D39" i="2"/>
  <c r="D38" i="2"/>
  <c r="D37" i="2"/>
  <c r="D36" i="2"/>
  <c r="D35" i="2"/>
  <c r="D34" i="2"/>
  <c r="D33" i="2"/>
  <c r="D32" i="2"/>
  <c r="D31" i="2"/>
  <c r="D30" i="2"/>
  <c r="D29" i="2"/>
  <c r="C29" i="2" s="1"/>
  <c r="D28" i="2"/>
  <c r="D27" i="2"/>
  <c r="D26" i="2"/>
  <c r="D25" i="2"/>
  <c r="C40" i="2"/>
  <c r="C39" i="2"/>
  <c r="C38" i="2"/>
  <c r="C37" i="2"/>
  <c r="C36" i="2"/>
  <c r="C35" i="2"/>
  <c r="C34" i="2"/>
  <c r="C33" i="2"/>
  <c r="C32" i="2"/>
  <c r="C31" i="2"/>
  <c r="C30" i="2"/>
  <c r="C28" i="2"/>
  <c r="C27" i="2"/>
  <c r="C26" i="2"/>
  <c r="C25" i="2"/>
  <c r="C24" i="2"/>
  <c r="C23" i="2"/>
  <c r="C22" i="2"/>
  <c r="C21" i="2"/>
  <c r="C20" i="2"/>
  <c r="C19" i="2"/>
  <c r="C18" i="2"/>
  <c r="C14" i="2"/>
  <c r="C12" i="2"/>
  <c r="C11" i="2"/>
  <c r="C10" i="2"/>
  <c r="C7" i="2"/>
  <c r="D24" i="2"/>
  <c r="D23" i="2"/>
  <c r="D22" i="2"/>
  <c r="D21" i="2"/>
  <c r="D20" i="2"/>
  <c r="D19" i="2"/>
  <c r="D18" i="2"/>
  <c r="D17" i="2"/>
  <c r="C17" i="2" s="1"/>
  <c r="D16" i="2"/>
  <c r="C16" i="2" s="1"/>
  <c r="D15" i="2"/>
  <c r="C15" i="2" s="1"/>
  <c r="D14" i="2"/>
  <c r="D13" i="2"/>
  <c r="C13" i="2" s="1"/>
  <c r="D12" i="2"/>
  <c r="D11" i="2"/>
  <c r="D10" i="2"/>
  <c r="D9" i="2"/>
  <c r="C9" i="2" s="1"/>
  <c r="D8" i="2"/>
  <c r="C8" i="2" s="1"/>
  <c r="D7" i="2"/>
  <c r="D6" i="2"/>
  <c r="C6" i="2" s="1"/>
  <c r="D5" i="2"/>
  <c r="C5" i="2" s="1"/>
  <c r="D4" i="2" l="1"/>
  <c r="C4" i="2" s="1"/>
  <c r="E6" i="3" l="1"/>
  <c r="E5" i="3"/>
</calcChain>
</file>

<file path=xl/sharedStrings.xml><?xml version="1.0" encoding="utf-8"?>
<sst xmlns="http://schemas.openxmlformats.org/spreadsheetml/2006/main" count="99" uniqueCount="52">
  <si>
    <t>age (y)</t>
  </si>
  <si>
    <t>SD score</t>
  </si>
  <si>
    <t>IGF-1 units converter</t>
  </si>
  <si>
    <t>ENTER IGF-1 LEVEL HERE</t>
  </si>
  <si>
    <t>ug/L</t>
  </si>
  <si>
    <t>=</t>
  </si>
  <si>
    <t>nmol/L</t>
  </si>
  <si>
    <t>FEMALES</t>
  </si>
  <si>
    <t>MALES</t>
  </si>
  <si>
    <t>ENTER patient's IGF-1 result in this column (ug/L)</t>
  </si>
  <si>
    <t>2 to 4y</t>
  </si>
  <si>
    <t>4 to 5</t>
  </si>
  <si>
    <t>5 to 6</t>
  </si>
  <si>
    <t>6 to 7</t>
  </si>
  <si>
    <t>7 to 8</t>
  </si>
  <si>
    <t>8 to 9</t>
  </si>
  <si>
    <t>9 to 10</t>
  </si>
  <si>
    <t>10 to 11</t>
  </si>
  <si>
    <t>11 to 12</t>
  </si>
  <si>
    <t>12 to 13</t>
  </si>
  <si>
    <t>13 to14</t>
  </si>
  <si>
    <t>14 to 15</t>
  </si>
  <si>
    <t>15 to 16</t>
  </si>
  <si>
    <t>16 to 17</t>
  </si>
  <si>
    <t>17 to 18</t>
  </si>
  <si>
    <t>18 to 19</t>
  </si>
  <si>
    <t>19 to 20</t>
  </si>
  <si>
    <t>20 to 21</t>
  </si>
  <si>
    <t>21 to 22</t>
  </si>
  <si>
    <t>22 to 23</t>
  </si>
  <si>
    <t>23 to 24</t>
  </si>
  <si>
    <t>IGF-1 SD score calculator Liaison v5</t>
  </si>
  <si>
    <t>0 to 1y</t>
  </si>
  <si>
    <t>1 to 2y</t>
  </si>
  <si>
    <t>2 to 3</t>
  </si>
  <si>
    <t>3 to 4</t>
  </si>
  <si>
    <t>M</t>
  </si>
  <si>
    <t>S</t>
  </si>
  <si>
    <t>L</t>
  </si>
  <si>
    <t>24 to 25</t>
  </si>
  <si>
    <t>26 to 31</t>
  </si>
  <si>
    <t>25 to 26</t>
  </si>
  <si>
    <t>31 to 36</t>
  </si>
  <si>
    <t>36 to 41</t>
  </si>
  <si>
    <t>41 to 46</t>
  </si>
  <si>
    <t>46 to &lt;51</t>
  </si>
  <si>
    <t>51 to &lt;56</t>
  </si>
  <si>
    <t>56 to &lt;61</t>
  </si>
  <si>
    <t>61 to &lt;66</t>
  </si>
  <si>
    <t>66 to &lt;71</t>
  </si>
  <si>
    <t>71 to &lt;76</t>
  </si>
  <si>
    <t>76y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</si>
</sst>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\+0.0;\-0.0;0"/>
  </numFmts>
  <fonts count="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Protection="1">
      <protection locked="0"/>
    </xf>
    <xf numFmtId="0" fontId="0" fillId="0" borderId="0" xfId="0" quotePrefix="1"/>
    <xf numFmtId="164" fontId="0" fillId="3" borderId="2" xfId="0" applyNumberFormat="1" applyFill="1" applyBorder="1"/>
    <xf numFmtId="0" fontId="0" fillId="2" borderId="4" xfId="0" applyFill="1" applyBorder="1" applyProtection="1">
      <protection locked="0"/>
    </xf>
    <xf numFmtId="1" fontId="0" fillId="3" borderId="4" xfId="0" applyNumberFormat="1" applyFill="1" applyBorder="1"/>
    <xf numFmtId="1" fontId="0" fillId="5" borderId="5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Fill="1" applyProtection="1">
      <protection locked="0"/>
    </xf>
    <xf numFmtId="0" fontId="5" fillId="0" borderId="0" xfId="0" applyFont="1" applyProtection="1"/>
    <xf numFmtId="0" fontId="0" fillId="0" borderId="0" xfId="0" applyProtection="1"/>
    <xf numFmtId="164" fontId="0" fillId="0" borderId="0" xfId="0" applyNumberFormat="1" applyProtection="1"/>
    <xf numFmtId="0" fontId="0" fillId="0" borderId="0" xfId="0" applyFill="1" applyProtection="1"/>
    <xf numFmtId="0" fontId="1" fillId="0" borderId="5" xfId="0" applyFont="1" applyBorder="1" applyAlignment="1" applyProtection="1">
      <alignment horizontal="center" wrapText="1"/>
    </xf>
    <xf numFmtId="0" fontId="1" fillId="2" borderId="5" xfId="0" applyFont="1" applyFill="1" applyBorder="1" applyAlignment="1" applyProtection="1">
      <alignment horizontal="center" wrapText="1"/>
    </xf>
    <xf numFmtId="164" fontId="6" fillId="3" borderId="5" xfId="0" applyNumberFormat="1" applyFont="1" applyFill="1" applyBorder="1" applyAlignment="1" applyProtection="1">
      <alignment wrapText="1"/>
    </xf>
    <xf numFmtId="0" fontId="1" fillId="0" borderId="5" xfId="0" applyFont="1" applyFill="1" applyBorder="1" applyAlignment="1" applyProtection="1">
      <alignment wrapText="1"/>
    </xf>
    <xf numFmtId="0" fontId="1" fillId="0" borderId="5" xfId="0" applyFont="1" applyBorder="1" applyAlignment="1" applyProtection="1">
      <alignment wrapText="1"/>
    </xf>
    <xf numFmtId="0" fontId="0" fillId="0" borderId="5" xfId="0" applyBorder="1" applyAlignment="1" applyProtection="1">
      <alignment horizontal="center"/>
    </xf>
    <xf numFmtId="166" fontId="3" fillId="0" borderId="5" xfId="0" applyNumberFormat="1" applyFont="1" applyFill="1" applyBorder="1" applyProtection="1"/>
    <xf numFmtId="2" fontId="3" fillId="0" borderId="5" xfId="0" applyNumberFormat="1" applyFont="1" applyFill="1" applyBorder="1" applyProtection="1"/>
    <xf numFmtId="165" fontId="0" fillId="0" borderId="5" xfId="0" applyNumberFormat="1" applyBorder="1" applyProtection="1"/>
    <xf numFmtId="0" fontId="0" fillId="0" borderId="5" xfId="0" applyBorder="1" applyProtection="1"/>
    <xf numFmtId="0" fontId="0" fillId="0" borderId="5" xfId="0" applyFill="1" applyBorder="1" applyProtection="1"/>
    <xf numFmtId="49" fontId="0" fillId="0" borderId="5" xfId="0" applyNumberFormat="1" applyBorder="1" applyAlignment="1" applyProtection="1">
      <alignment horizontal="center"/>
    </xf>
    <xf numFmtId="165" fontId="0" fillId="0" borderId="5" xfId="0" applyNumberFormat="1" applyFill="1" applyBorder="1" applyProtection="1"/>
    <xf numFmtId="0" fontId="4" fillId="0" borderId="5" xfId="0" applyFont="1" applyBorder="1" applyAlignment="1" applyProtection="1">
      <alignment horizontal="center"/>
    </xf>
    <xf numFmtId="0" fontId="1" fillId="5" borderId="5" xfId="0" applyFont="1" applyFill="1" applyBorder="1" applyAlignment="1" applyProtection="1">
      <alignment horizontal="center"/>
    </xf>
    <xf numFmtId="0" fontId="1" fillId="4" borderId="5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304800</xdr:colOff>
      <xdr:row>3</xdr:row>
      <xdr:rowOff>152400</xdr:rowOff>
    </xdr:from>
    <xdr:to>
      <xdr:col>23</xdr:col>
      <xdr:colOff>161925</xdr:colOff>
      <xdr:row>29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24475" y="1419225"/>
          <a:ext cx="4562475" cy="5886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NZ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 </a:t>
          </a:r>
          <a:r>
            <a:rPr lang="en-NZ" sz="1200" b="0" i="0" baseline="0">
              <a:effectLst/>
              <a:latin typeface="+mn-lt"/>
              <a:ea typeface="+mn-ea"/>
              <a:cs typeface="+mn-cs"/>
            </a:rPr>
            <a:t>These reference intervals and the SD score calculator are  </a:t>
          </a:r>
          <a:r>
            <a:rPr lang="en-NZ" sz="1200" b="1" i="0" baseline="0">
              <a:effectLst/>
              <a:latin typeface="+mn-lt"/>
              <a:ea typeface="+mn-ea"/>
              <a:cs typeface="+mn-cs"/>
            </a:rPr>
            <a:t>ONLY to be used with IGF-1 results from the Diasorin Liaison analyser.   </a:t>
          </a:r>
        </a:p>
        <a:p>
          <a:pPr algn="l" rtl="0">
            <a:defRPr sz="1000"/>
          </a:pPr>
          <a:endParaRPr lang="en-NZ" sz="1200" b="1" i="0" baseline="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r>
            <a:rPr lang="en-NZ" sz="1200" b="0" i="0" baseline="0">
              <a:effectLst/>
              <a:latin typeface="+mn-lt"/>
              <a:ea typeface="+mn-ea"/>
              <a:cs typeface="+mn-cs"/>
            </a:rPr>
            <a:t>The reference intervals and the SD score calculator are based on the data from: </a:t>
          </a: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NZ" sz="1200" smtClean="0">
              <a:latin typeface="+mn-lt"/>
              <a:ea typeface="+mn-ea"/>
              <a:cs typeface="+mn-cs"/>
            </a:rPr>
            <a:t>Bidlingmaier, M., N. Friedrich, R. T. Emeny, J. Spranger, O. D. Wolthers, J. Roswall, A. Korner, B. Obermayer-Pietsch, C. Hubener, J. Dahlgren, J. Frystyk, A. F. Pfeiffer, A. Doering, M. Bielohuby, H. Wallaschofski and A. M. Arafat (2014). "Reference intervals for insulin-like growth factor-1 (IGF-1) from birth to senescence: results from a multicenter study using a new automated chemiluminescence IGF-I immunoassay conforming to recent international recommendations." </a:t>
          </a:r>
          <a:r>
            <a:rPr lang="en-NZ" sz="1200" u="sng" smtClean="0">
              <a:latin typeface="+mn-lt"/>
              <a:ea typeface="+mn-ea"/>
              <a:cs typeface="+mn-cs"/>
            </a:rPr>
            <a:t>J Clin Endocrinol Metab </a:t>
          </a:r>
          <a:r>
            <a:rPr lang="en-NZ" sz="1200" b="1" u="sng" smtClean="0">
              <a:latin typeface="+mn-lt"/>
              <a:ea typeface="+mn-ea"/>
              <a:cs typeface="+mn-cs"/>
            </a:rPr>
            <a:t>99</a:t>
          </a:r>
          <a:r>
            <a:rPr lang="en-NZ" sz="1200" b="0" u="sng" smtClean="0">
              <a:latin typeface="+mn-lt"/>
              <a:ea typeface="+mn-ea"/>
              <a:cs typeface="+mn-cs"/>
            </a:rPr>
            <a:t>(5): 1712-1721.</a:t>
          </a: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en-NZ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The  data in the above paper were obtained with the IDS iSYS IGF-1 assay, and have been adjusted (by multiplying by a factor of 1.2) for use with results from the Diasorin Liaison IGF-1 assay. </a:t>
          </a: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r>
            <a:rPr lang="en-NZ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Queries to : </a:t>
          </a:r>
        </a:p>
        <a:p>
          <a:pPr algn="l" rtl="0">
            <a:defRPr sz="1000"/>
          </a:pPr>
          <a:r>
            <a:rPr lang="en-NZ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James Davidson</a:t>
          </a:r>
        </a:p>
        <a:p>
          <a:pPr algn="l" rtl="0">
            <a:defRPr sz="1000"/>
          </a:pPr>
          <a:r>
            <a:rPr lang="en-NZ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jamesd@adhb.govt.nz</a:t>
          </a: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endParaRPr lang="en-NZ" sz="12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zoomScaleNormal="100" workbookViewId="0">
      <pane ySplit="3" topLeftCell="A4" activePane="bottomLeft" state="frozen"/>
      <selection pane="bottomLeft" activeCell="Z10" sqref="Z10"/>
    </sheetView>
  </sheetViews>
  <sheetFormatPr defaultRowHeight="12.75" x14ac:dyDescent="0.2"/>
  <cols>
    <col min="1" max="1" width="12.140625" style="11" customWidth="1"/>
    <col min="2" max="2" width="13.5703125" style="11" customWidth="1"/>
    <col min="3" max="3" width="10.140625" style="12" customWidth="1"/>
    <col min="4" max="4" width="10.7109375" style="13" hidden="1" customWidth="1"/>
    <col min="5" max="7" width="9.140625" style="11" hidden="1" customWidth="1"/>
    <col min="8" max="8" width="1.42578125" style="11" customWidth="1"/>
    <col min="9" max="9" width="14" style="11" customWidth="1"/>
    <col min="10" max="10" width="13.85546875" style="11" customWidth="1"/>
    <col min="11" max="11" width="10.140625" style="11" customWidth="1"/>
    <col min="12" max="12" width="9.140625" style="13" hidden="1" customWidth="1"/>
    <col min="13" max="15" width="9.140625" style="11" hidden="1" customWidth="1"/>
    <col min="16" max="16" width="6.5703125" style="11" customWidth="1"/>
    <col min="17" max="16384" width="9.140625" style="11"/>
  </cols>
  <sheetData>
    <row r="1" spans="1:18" ht="30" x14ac:dyDescent="0.4">
      <c r="A1" s="14" t="s">
        <v>31</v>
      </c>
      <c r="B1" s="15"/>
      <c r="C1" s="16"/>
      <c r="D1" s="17"/>
      <c r="E1" s="15"/>
      <c r="F1" s="15"/>
      <c r="G1" s="15"/>
      <c r="H1" s="15"/>
      <c r="I1" s="15"/>
      <c r="J1" s="15"/>
      <c r="K1" s="15"/>
      <c r="L1" s="17"/>
      <c r="M1" s="15"/>
      <c r="N1" s="15"/>
      <c r="O1" s="15"/>
      <c r="P1" s="15"/>
      <c r="Q1" s="15"/>
      <c r="R1" s="15"/>
    </row>
    <row r="2" spans="1:18" x14ac:dyDescent="0.2">
      <c r="A2" s="32" t="s">
        <v>7</v>
      </c>
      <c r="B2" s="32"/>
      <c r="C2" s="32"/>
      <c r="D2" s="32"/>
      <c r="E2" s="32"/>
      <c r="F2" s="32"/>
      <c r="G2" s="32"/>
      <c r="H2" s="15"/>
      <c r="I2" s="33" t="s">
        <v>8</v>
      </c>
      <c r="J2" s="33"/>
      <c r="K2" s="33"/>
      <c r="L2" s="33"/>
      <c r="M2" s="33"/>
      <c r="N2" s="33"/>
      <c r="O2" s="33"/>
      <c r="P2" s="15"/>
      <c r="Q2" s="15"/>
      <c r="R2" s="15"/>
    </row>
    <row r="3" spans="1:18" ht="57" customHeight="1" x14ac:dyDescent="0.25">
      <c r="A3" s="18" t="s">
        <v>0</v>
      </c>
      <c r="B3" s="19" t="s">
        <v>9</v>
      </c>
      <c r="C3" s="20" t="s">
        <v>1</v>
      </c>
      <c r="D3" s="21" t="s">
        <v>1</v>
      </c>
      <c r="E3" s="21" t="s">
        <v>36</v>
      </c>
      <c r="F3" s="22" t="s">
        <v>37</v>
      </c>
      <c r="G3" s="21" t="s">
        <v>38</v>
      </c>
      <c r="H3" s="15"/>
      <c r="I3" s="18" t="s">
        <v>0</v>
      </c>
      <c r="J3" s="19" t="s">
        <v>9</v>
      </c>
      <c r="K3" s="20" t="s">
        <v>1</v>
      </c>
      <c r="L3" s="21" t="s">
        <v>1</v>
      </c>
      <c r="M3" s="21" t="s">
        <v>36</v>
      </c>
      <c r="N3" s="22" t="s">
        <v>37</v>
      </c>
      <c r="O3" s="21" t="s">
        <v>38</v>
      </c>
      <c r="P3" s="15"/>
      <c r="Q3" s="15"/>
      <c r="R3" s="15"/>
    </row>
    <row r="4" spans="1:18" ht="18" x14ac:dyDescent="0.25">
      <c r="A4" s="23" t="s">
        <v>32</v>
      </c>
      <c r="B4" s="9"/>
      <c r="C4" s="24" t="str">
        <f t="shared" ref="C4:C40" si="0">IF(ISNUMBER(B4),D4,"")</f>
        <v/>
      </c>
      <c r="D4" s="25">
        <f t="shared" ref="D4:D40" si="1">(((B4/E4)^G4)-1)/(F4*G4)</f>
        <v>-4.6681221871646246</v>
      </c>
      <c r="E4" s="15">
        <v>70.283999999999992</v>
      </c>
      <c r="F4" s="26">
        <v>0.4662</v>
      </c>
      <c r="G4" s="27">
        <v>0.45950000000000002</v>
      </c>
      <c r="H4" s="15"/>
      <c r="I4" s="23" t="s">
        <v>32</v>
      </c>
      <c r="J4" s="10"/>
      <c r="K4" s="24" t="str">
        <f>IF(ISNUMBER(J4),L4,"")</f>
        <v/>
      </c>
      <c r="L4" s="25">
        <f>(((J4/M4)^O4)-1)/(N4*O4)</f>
        <v>-5.1364191844023797</v>
      </c>
      <c r="M4" s="15">
        <v>92.831999999999994</v>
      </c>
      <c r="N4" s="28">
        <v>0.42620000000000002</v>
      </c>
      <c r="O4" s="27">
        <v>0.45679999999999998</v>
      </c>
      <c r="P4" s="15"/>
      <c r="Q4" s="15"/>
      <c r="R4" s="15"/>
    </row>
    <row r="5" spans="1:18" ht="18" x14ac:dyDescent="0.25">
      <c r="A5" s="23" t="s">
        <v>33</v>
      </c>
      <c r="B5" s="9"/>
      <c r="C5" s="24" t="str">
        <f t="shared" si="0"/>
        <v/>
      </c>
      <c r="D5" s="25">
        <f t="shared" si="1"/>
        <v>-4.7423808316760692</v>
      </c>
      <c r="E5" s="15">
        <v>74.772000000000006</v>
      </c>
      <c r="F5" s="26">
        <v>0.45889999999999997</v>
      </c>
      <c r="G5" s="27">
        <v>0.45950000000000002</v>
      </c>
      <c r="H5" s="15"/>
      <c r="I5" s="23" t="s">
        <v>33</v>
      </c>
      <c r="J5" s="10"/>
      <c r="K5" s="24" t="str">
        <f t="shared" ref="K5:K40" si="2">IF(ISNUMBER(J5),L5,"")</f>
        <v/>
      </c>
      <c r="L5" s="25">
        <f t="shared" ref="L5:L40" si="3">(((J5/M5)^O5)-1)/(N5*O5)</f>
        <v>-5.2284257377413281</v>
      </c>
      <c r="M5" s="15">
        <v>99.695999999999998</v>
      </c>
      <c r="N5" s="28">
        <v>0.41870000000000002</v>
      </c>
      <c r="O5" s="27">
        <v>0.45679999999999998</v>
      </c>
      <c r="P5" s="15"/>
      <c r="Q5" s="15"/>
      <c r="R5" s="15"/>
    </row>
    <row r="6" spans="1:18" ht="18" x14ac:dyDescent="0.25">
      <c r="A6" s="23" t="s">
        <v>34</v>
      </c>
      <c r="B6" s="9"/>
      <c r="C6" s="24" t="str">
        <f t="shared" si="0"/>
        <v/>
      </c>
      <c r="D6" s="25">
        <f t="shared" si="1"/>
        <v>-4.8190402206734895</v>
      </c>
      <c r="E6" s="15">
        <v>83.027999999999992</v>
      </c>
      <c r="F6" s="26">
        <v>0.4516</v>
      </c>
      <c r="G6" s="27">
        <v>0.45950000000000002</v>
      </c>
      <c r="H6" s="15"/>
      <c r="I6" s="23" t="s">
        <v>34</v>
      </c>
      <c r="J6" s="10"/>
      <c r="K6" s="24" t="str">
        <f t="shared" si="2"/>
        <v/>
      </c>
      <c r="L6" s="25">
        <f t="shared" si="3"/>
        <v>-5.3224941803848633</v>
      </c>
      <c r="M6" s="15">
        <v>111.108</v>
      </c>
      <c r="N6" s="28">
        <v>0.4113</v>
      </c>
      <c r="O6" s="27">
        <v>0.45679999999999998</v>
      </c>
      <c r="P6" s="15"/>
      <c r="Q6" s="15"/>
      <c r="R6" s="15"/>
    </row>
    <row r="7" spans="1:18" ht="18.75" customHeight="1" x14ac:dyDescent="0.25">
      <c r="A7" s="23" t="s">
        <v>35</v>
      </c>
      <c r="B7" s="9"/>
      <c r="C7" s="24" t="str">
        <f t="shared" si="0"/>
        <v/>
      </c>
      <c r="D7" s="25">
        <f t="shared" si="1"/>
        <v>-4.8971164798743203</v>
      </c>
      <c r="E7" s="15">
        <v>94.703999999999994</v>
      </c>
      <c r="F7" s="26">
        <v>0.44440000000000002</v>
      </c>
      <c r="G7" s="27">
        <v>0.45950000000000002</v>
      </c>
      <c r="H7" s="15"/>
      <c r="I7" s="23" t="s">
        <v>10</v>
      </c>
      <c r="J7" s="10"/>
      <c r="K7" s="24" t="str">
        <f t="shared" si="2"/>
        <v/>
      </c>
      <c r="L7" s="25">
        <f t="shared" si="3"/>
        <v>-5.4213517988912692</v>
      </c>
      <c r="M7" s="15">
        <v>124.8</v>
      </c>
      <c r="N7" s="28">
        <v>0.40379999999999999</v>
      </c>
      <c r="O7" s="27">
        <v>0.45679999999999998</v>
      </c>
      <c r="P7" s="15"/>
      <c r="Q7" s="15"/>
      <c r="R7" s="15"/>
    </row>
    <row r="8" spans="1:18" ht="18" x14ac:dyDescent="0.25">
      <c r="A8" s="29" t="s">
        <v>11</v>
      </c>
      <c r="B8" s="9"/>
      <c r="C8" s="24" t="str">
        <f t="shared" si="0"/>
        <v/>
      </c>
      <c r="D8" s="25">
        <f t="shared" si="1"/>
        <v>-4.9789031426587691</v>
      </c>
      <c r="E8" s="15">
        <v>109.41600000000001</v>
      </c>
      <c r="F8" s="30">
        <v>0.43709999999999999</v>
      </c>
      <c r="G8" s="27">
        <v>0.45950000000000002</v>
      </c>
      <c r="H8" s="15"/>
      <c r="I8" s="29" t="s">
        <v>11</v>
      </c>
      <c r="J8" s="10"/>
      <c r="K8" s="24" t="str">
        <f t="shared" si="2"/>
        <v/>
      </c>
      <c r="L8" s="25">
        <f t="shared" si="3"/>
        <v>-5.5225576599200163</v>
      </c>
      <c r="M8" s="15">
        <v>138.84</v>
      </c>
      <c r="N8" s="30">
        <v>0.39639999999999997</v>
      </c>
      <c r="O8" s="27">
        <v>0.45679999999999998</v>
      </c>
      <c r="P8" s="15"/>
      <c r="Q8" s="15"/>
      <c r="R8" s="15"/>
    </row>
    <row r="9" spans="1:18" ht="18" x14ac:dyDescent="0.25">
      <c r="A9" s="29" t="s">
        <v>12</v>
      </c>
      <c r="B9" s="9"/>
      <c r="C9" s="24" t="str">
        <f t="shared" si="0"/>
        <v/>
      </c>
      <c r="D9" s="25">
        <f t="shared" si="1"/>
        <v>-5.0622902155295364</v>
      </c>
      <c r="E9" s="15">
        <v>126.18</v>
      </c>
      <c r="F9" s="30">
        <v>0.4299</v>
      </c>
      <c r="G9" s="27">
        <v>0.45950000000000002</v>
      </c>
      <c r="H9" s="15"/>
      <c r="I9" s="29" t="s">
        <v>12</v>
      </c>
      <c r="J9" s="10"/>
      <c r="K9" s="24" t="str">
        <f t="shared" si="2"/>
        <v/>
      </c>
      <c r="L9" s="25">
        <f t="shared" si="3"/>
        <v>-5.6276140267154098</v>
      </c>
      <c r="M9" s="15">
        <v>153.11999999999998</v>
      </c>
      <c r="N9" s="30">
        <v>0.38900000000000001</v>
      </c>
      <c r="O9" s="27">
        <v>0.45679999999999998</v>
      </c>
      <c r="P9" s="15"/>
      <c r="Q9" s="15"/>
      <c r="R9" s="15"/>
    </row>
    <row r="10" spans="1:18" ht="18" x14ac:dyDescent="0.25">
      <c r="A10" s="29" t="s">
        <v>13</v>
      </c>
      <c r="B10" s="9"/>
      <c r="C10" s="24" t="str">
        <f t="shared" si="0"/>
        <v/>
      </c>
      <c r="D10" s="25">
        <f t="shared" si="1"/>
        <v>-5.1485180119615519</v>
      </c>
      <c r="E10" s="15">
        <v>142.95599999999999</v>
      </c>
      <c r="F10" s="30">
        <v>0.42270000000000002</v>
      </c>
      <c r="G10" s="27">
        <v>0.45950000000000002</v>
      </c>
      <c r="H10" s="15"/>
      <c r="I10" s="29" t="s">
        <v>13</v>
      </c>
      <c r="J10" s="10"/>
      <c r="K10" s="24" t="str">
        <f t="shared" si="2"/>
        <v/>
      </c>
      <c r="L10" s="25">
        <f t="shared" si="3"/>
        <v>-5.7352419606819343</v>
      </c>
      <c r="M10" s="15">
        <v>168.36</v>
      </c>
      <c r="N10" s="30">
        <v>0.38169999999999998</v>
      </c>
      <c r="O10" s="27">
        <v>0.45679999999999998</v>
      </c>
      <c r="P10" s="15"/>
      <c r="Q10" s="15"/>
      <c r="R10" s="15"/>
    </row>
    <row r="11" spans="1:18" ht="18" x14ac:dyDescent="0.25">
      <c r="A11" s="29" t="s">
        <v>14</v>
      </c>
      <c r="B11" s="9"/>
      <c r="C11" s="24" t="str">
        <f t="shared" si="0"/>
        <v/>
      </c>
      <c r="D11" s="25">
        <f t="shared" si="1"/>
        <v>-5.2364739260253792</v>
      </c>
      <c r="E11" s="15">
        <v>161.952</v>
      </c>
      <c r="F11" s="30">
        <v>0.41560000000000002</v>
      </c>
      <c r="G11" s="27">
        <v>0.45950000000000002</v>
      </c>
      <c r="H11" s="15"/>
      <c r="I11" s="29" t="s">
        <v>14</v>
      </c>
      <c r="J11" s="10"/>
      <c r="K11" s="24" t="str">
        <f t="shared" si="2"/>
        <v/>
      </c>
      <c r="L11" s="25">
        <f t="shared" si="3"/>
        <v>-5.847066924124718</v>
      </c>
      <c r="M11" s="15">
        <v>186</v>
      </c>
      <c r="N11" s="30">
        <v>0.37440000000000001</v>
      </c>
      <c r="O11" s="27">
        <v>0.45679999999999998</v>
      </c>
      <c r="P11" s="15"/>
      <c r="Q11" s="15"/>
      <c r="R11" s="15"/>
    </row>
    <row r="12" spans="1:18" ht="18" x14ac:dyDescent="0.25">
      <c r="A12" s="29" t="s">
        <v>15</v>
      </c>
      <c r="B12" s="9"/>
      <c r="C12" s="24" t="str">
        <f t="shared" si="0"/>
        <v/>
      </c>
      <c r="D12" s="25">
        <f t="shared" si="1"/>
        <v>-5.3274873039318189</v>
      </c>
      <c r="E12" s="15">
        <v>185.244</v>
      </c>
      <c r="F12" s="30">
        <v>0.40849999999999997</v>
      </c>
      <c r="G12" s="27">
        <v>0.45950000000000002</v>
      </c>
      <c r="H12" s="15"/>
      <c r="I12" s="29" t="s">
        <v>15</v>
      </c>
      <c r="J12" s="10"/>
      <c r="K12" s="24" t="str">
        <f t="shared" si="2"/>
        <v/>
      </c>
      <c r="L12" s="25">
        <f t="shared" si="3"/>
        <v>-5.9600921764015631</v>
      </c>
      <c r="M12" s="15">
        <v>207.96</v>
      </c>
      <c r="N12" s="30">
        <v>0.36730000000000002</v>
      </c>
      <c r="O12" s="27">
        <v>0.45679999999999998</v>
      </c>
      <c r="P12" s="15"/>
      <c r="Q12" s="15"/>
      <c r="R12" s="15"/>
    </row>
    <row r="13" spans="1:18" ht="18" x14ac:dyDescent="0.25">
      <c r="A13" s="29" t="s">
        <v>16</v>
      </c>
      <c r="B13" s="9"/>
      <c r="C13" s="24" t="str">
        <f t="shared" si="0"/>
        <v/>
      </c>
      <c r="D13" s="25">
        <f t="shared" si="1"/>
        <v>-5.4203700215595214</v>
      </c>
      <c r="E13" s="15">
        <v>214.16399999999999</v>
      </c>
      <c r="F13" s="30">
        <v>0.40150000000000002</v>
      </c>
      <c r="G13" s="27">
        <v>0.45950000000000002</v>
      </c>
      <c r="H13" s="15"/>
      <c r="I13" s="29" t="s">
        <v>16</v>
      </c>
      <c r="J13" s="10"/>
      <c r="K13" s="24" t="str">
        <f t="shared" si="2"/>
        <v/>
      </c>
      <c r="L13" s="25">
        <f t="shared" si="3"/>
        <v>-6.0775731715499566</v>
      </c>
      <c r="M13" s="15">
        <v>235.32</v>
      </c>
      <c r="N13" s="30">
        <v>0.36020000000000002</v>
      </c>
      <c r="O13" s="27">
        <v>0.45679999999999998</v>
      </c>
      <c r="P13" s="15"/>
      <c r="Q13" s="15"/>
      <c r="R13" s="15"/>
    </row>
    <row r="14" spans="1:18" ht="18" x14ac:dyDescent="0.25">
      <c r="A14" s="23" t="s">
        <v>17</v>
      </c>
      <c r="B14" s="9"/>
      <c r="C14" s="24" t="str">
        <f t="shared" si="0"/>
        <v/>
      </c>
      <c r="D14" s="25">
        <f t="shared" si="1"/>
        <v>-5.5165489573032902</v>
      </c>
      <c r="E14" s="15">
        <v>247.88399999999999</v>
      </c>
      <c r="F14" s="30">
        <v>0.39450000000000002</v>
      </c>
      <c r="G14" s="27">
        <v>0.45950000000000002</v>
      </c>
      <c r="H14" s="15"/>
      <c r="I14" s="23" t="s">
        <v>17</v>
      </c>
      <c r="J14" s="10"/>
      <c r="K14" s="24" t="str">
        <f t="shared" si="2"/>
        <v/>
      </c>
      <c r="L14" s="25">
        <f t="shared" si="3"/>
        <v>-6.1980233759691226</v>
      </c>
      <c r="M14" s="15">
        <v>267.36</v>
      </c>
      <c r="N14" s="30">
        <v>0.35320000000000001</v>
      </c>
      <c r="O14" s="27">
        <v>0.45679999999999998</v>
      </c>
      <c r="P14" s="15"/>
      <c r="Q14" s="15"/>
      <c r="R14" s="15"/>
    </row>
    <row r="15" spans="1:18" ht="18" x14ac:dyDescent="0.25">
      <c r="A15" s="23" t="s">
        <v>18</v>
      </c>
      <c r="B15" s="9"/>
      <c r="C15" s="24" t="str">
        <f t="shared" si="0"/>
        <v/>
      </c>
      <c r="D15" s="25">
        <f t="shared" si="1"/>
        <v>-5.613305554955244</v>
      </c>
      <c r="E15" s="15">
        <v>283.03199999999998</v>
      </c>
      <c r="F15" s="30">
        <v>0.38769999999999999</v>
      </c>
      <c r="G15" s="27">
        <v>0.45950000000000002</v>
      </c>
      <c r="H15" s="15"/>
      <c r="I15" s="23" t="s">
        <v>18</v>
      </c>
      <c r="J15" s="10"/>
      <c r="K15" s="24" t="str">
        <f t="shared" si="2"/>
        <v/>
      </c>
      <c r="L15" s="25">
        <f t="shared" si="3"/>
        <v>-6.3215184995445979</v>
      </c>
      <c r="M15" s="15">
        <v>301.8</v>
      </c>
      <c r="N15" s="30">
        <v>0.3463</v>
      </c>
      <c r="O15" s="27">
        <v>0.45679999999999998</v>
      </c>
      <c r="P15" s="15"/>
      <c r="Q15" s="15"/>
      <c r="R15" s="15"/>
    </row>
    <row r="16" spans="1:18" ht="18" x14ac:dyDescent="0.25">
      <c r="A16" s="23" t="s">
        <v>19</v>
      </c>
      <c r="B16" s="9"/>
      <c r="C16" s="24" t="str">
        <f t="shared" si="0"/>
        <v/>
      </c>
      <c r="D16" s="25">
        <f t="shared" si="1"/>
        <v>-5.7135168381626347</v>
      </c>
      <c r="E16" s="15">
        <v>315.20400000000001</v>
      </c>
      <c r="F16" s="30">
        <v>0.38090000000000002</v>
      </c>
      <c r="G16" s="27">
        <v>0.45950000000000002</v>
      </c>
      <c r="H16" s="15"/>
      <c r="I16" s="23" t="s">
        <v>19</v>
      </c>
      <c r="J16" s="10"/>
      <c r="K16" s="24" t="str">
        <f t="shared" si="2"/>
        <v/>
      </c>
      <c r="L16" s="25">
        <f t="shared" si="3"/>
        <v>-6.4462363262435041</v>
      </c>
      <c r="M16" s="15">
        <v>334.56</v>
      </c>
      <c r="N16" s="30">
        <v>0.33960000000000001</v>
      </c>
      <c r="O16" s="27">
        <v>0.45679999999999998</v>
      </c>
      <c r="P16" s="15"/>
      <c r="Q16" s="15"/>
      <c r="R16" s="15"/>
    </row>
    <row r="17" spans="1:18" ht="18" x14ac:dyDescent="0.25">
      <c r="A17" s="23" t="s">
        <v>20</v>
      </c>
      <c r="B17" s="9"/>
      <c r="C17" s="24" t="str">
        <f t="shared" si="0"/>
        <v/>
      </c>
      <c r="D17" s="25">
        <f t="shared" si="1"/>
        <v>-5.8158165784504225</v>
      </c>
      <c r="E17" s="15">
        <v>340.18799999999999</v>
      </c>
      <c r="F17" s="30">
        <v>0.37419999999999998</v>
      </c>
      <c r="G17" s="27">
        <v>0.45950000000000002</v>
      </c>
      <c r="H17" s="15"/>
      <c r="I17" s="23" t="s">
        <v>20</v>
      </c>
      <c r="J17" s="10"/>
      <c r="K17" s="24" t="str">
        <f t="shared" si="2"/>
        <v/>
      </c>
      <c r="L17" s="25">
        <f t="shared" si="3"/>
        <v>-6.5739995687456281</v>
      </c>
      <c r="M17" s="15">
        <v>360.84</v>
      </c>
      <c r="N17" s="30">
        <v>0.33300000000000002</v>
      </c>
      <c r="O17" s="27">
        <v>0.45679999999999998</v>
      </c>
      <c r="P17" s="15"/>
      <c r="Q17" s="15"/>
      <c r="R17" s="15"/>
    </row>
    <row r="18" spans="1:18" ht="18" x14ac:dyDescent="0.25">
      <c r="A18" s="23" t="s">
        <v>21</v>
      </c>
      <c r="B18" s="9"/>
      <c r="C18" s="24" t="str">
        <f t="shared" si="0"/>
        <v/>
      </c>
      <c r="D18" s="25">
        <f t="shared" si="1"/>
        <v>-5.9186254110855252</v>
      </c>
      <c r="E18" s="15">
        <v>355.45199999999994</v>
      </c>
      <c r="F18" s="30">
        <v>0.36770000000000003</v>
      </c>
      <c r="G18" s="27">
        <v>0.45950000000000002</v>
      </c>
      <c r="H18" s="15"/>
      <c r="I18" s="23" t="s">
        <v>21</v>
      </c>
      <c r="J18" s="10"/>
      <c r="K18" s="24" t="str">
        <f t="shared" si="2"/>
        <v/>
      </c>
      <c r="L18" s="25">
        <f t="shared" si="3"/>
        <v>-6.7048755172811463</v>
      </c>
      <c r="M18" s="15">
        <v>377.28</v>
      </c>
      <c r="N18" s="30">
        <v>0.32650000000000001</v>
      </c>
      <c r="O18" s="27">
        <v>0.45679999999999998</v>
      </c>
      <c r="P18" s="15"/>
      <c r="Q18" s="15"/>
      <c r="R18" s="15"/>
    </row>
    <row r="19" spans="1:18" ht="18" x14ac:dyDescent="0.25">
      <c r="A19" s="23" t="s">
        <v>22</v>
      </c>
      <c r="B19" s="9"/>
      <c r="C19" s="24" t="str">
        <f t="shared" si="0"/>
        <v/>
      </c>
      <c r="D19" s="25">
        <f t="shared" si="1"/>
        <v>-6.0218001207973106</v>
      </c>
      <c r="E19" s="15">
        <v>360.16799999999995</v>
      </c>
      <c r="F19" s="30">
        <v>0.3614</v>
      </c>
      <c r="G19" s="27">
        <v>0.45950000000000002</v>
      </c>
      <c r="H19" s="15"/>
      <c r="I19" s="23" t="s">
        <v>22</v>
      </c>
      <c r="J19" s="10"/>
      <c r="K19" s="24" t="str">
        <f t="shared" si="2"/>
        <v/>
      </c>
      <c r="L19" s="25">
        <f t="shared" si="3"/>
        <v>-6.8367953041608196</v>
      </c>
      <c r="M19" s="15">
        <v>382.44</v>
      </c>
      <c r="N19" s="30">
        <v>0.32019999999999998</v>
      </c>
      <c r="O19" s="27">
        <v>0.45679999999999998</v>
      </c>
      <c r="P19" s="15"/>
      <c r="Q19" s="15"/>
      <c r="R19" s="15"/>
    </row>
    <row r="20" spans="1:18" ht="18" x14ac:dyDescent="0.25">
      <c r="A20" s="23" t="s">
        <v>23</v>
      </c>
      <c r="B20" s="9"/>
      <c r="C20" s="24" t="str">
        <f t="shared" si="0"/>
        <v/>
      </c>
      <c r="D20" s="25">
        <f t="shared" si="1"/>
        <v>-6.1251859376756208</v>
      </c>
      <c r="E20" s="15">
        <v>355.12799999999999</v>
      </c>
      <c r="F20" s="30">
        <v>0.3553</v>
      </c>
      <c r="G20" s="27">
        <v>0.45950000000000002</v>
      </c>
      <c r="H20" s="15"/>
      <c r="I20" s="23" t="s">
        <v>23</v>
      </c>
      <c r="J20" s="10"/>
      <c r="K20" s="24" t="str">
        <f t="shared" si="2"/>
        <v/>
      </c>
      <c r="L20" s="25">
        <f t="shared" si="3"/>
        <v>-6.9695697433692922</v>
      </c>
      <c r="M20" s="15">
        <v>377.87999999999994</v>
      </c>
      <c r="N20" s="30">
        <v>0.31409999999999999</v>
      </c>
      <c r="O20" s="27">
        <v>0.45679999999999998</v>
      </c>
      <c r="P20" s="15"/>
      <c r="Q20" s="15"/>
      <c r="R20" s="15"/>
    </row>
    <row r="21" spans="1:18" ht="18" x14ac:dyDescent="0.25">
      <c r="A21" s="23" t="s">
        <v>24</v>
      </c>
      <c r="B21" s="9"/>
      <c r="C21" s="24" t="str">
        <f t="shared" si="0"/>
        <v/>
      </c>
      <c r="D21" s="25">
        <f t="shared" si="1"/>
        <v>-6.2268342307758173</v>
      </c>
      <c r="E21" s="15">
        <v>342.22800000000001</v>
      </c>
      <c r="F21" s="30">
        <v>0.34949999999999998</v>
      </c>
      <c r="G21" s="27">
        <v>0.45950000000000002</v>
      </c>
      <c r="H21" s="15"/>
      <c r="I21" s="23" t="s">
        <v>24</v>
      </c>
      <c r="J21" s="10"/>
      <c r="K21" s="24" t="str">
        <f t="shared" si="2"/>
        <v/>
      </c>
      <c r="L21" s="25">
        <f t="shared" si="3"/>
        <v>-7.1029910979633177</v>
      </c>
      <c r="M21" s="15">
        <v>366.36</v>
      </c>
      <c r="N21" s="30">
        <v>0.30819999999999997</v>
      </c>
      <c r="O21" s="27">
        <v>0.45679999999999998</v>
      </c>
      <c r="P21" s="15"/>
      <c r="Q21" s="15"/>
      <c r="R21" s="15"/>
    </row>
    <row r="22" spans="1:18" ht="18" x14ac:dyDescent="0.25">
      <c r="A22" s="23" t="s">
        <v>25</v>
      </c>
      <c r="B22" s="9"/>
      <c r="C22" s="24" t="str">
        <f t="shared" si="0"/>
        <v/>
      </c>
      <c r="D22" s="25">
        <f t="shared" si="1"/>
        <v>-6.3263911734190357</v>
      </c>
      <c r="E22" s="15">
        <v>324</v>
      </c>
      <c r="F22" s="30">
        <v>0.34399999999999997</v>
      </c>
      <c r="G22" s="27">
        <v>0.45950000000000002</v>
      </c>
      <c r="H22" s="15"/>
      <c r="I22" s="23" t="s">
        <v>25</v>
      </c>
      <c r="J22" s="10"/>
      <c r="K22" s="24" t="str">
        <f t="shared" si="2"/>
        <v/>
      </c>
      <c r="L22" s="25">
        <f t="shared" si="3"/>
        <v>-7.2344410323605235</v>
      </c>
      <c r="M22" s="15">
        <v>350.4</v>
      </c>
      <c r="N22" s="30">
        <v>0.30259999999999998</v>
      </c>
      <c r="O22" s="27">
        <v>0.45679999999999998</v>
      </c>
      <c r="P22" s="15"/>
      <c r="Q22" s="15"/>
      <c r="R22" s="15"/>
    </row>
    <row r="23" spans="1:18" ht="18" x14ac:dyDescent="0.25">
      <c r="A23" s="23" t="s">
        <v>26</v>
      </c>
      <c r="B23" s="9"/>
      <c r="C23" s="24" t="str">
        <f t="shared" si="0"/>
        <v/>
      </c>
      <c r="D23" s="25">
        <f t="shared" si="1"/>
        <v>-6.4253869608979857</v>
      </c>
      <c r="E23" s="15">
        <v>303.072</v>
      </c>
      <c r="F23" s="30">
        <v>0.3387</v>
      </c>
      <c r="G23" s="27">
        <v>0.45950000000000002</v>
      </c>
      <c r="H23" s="15"/>
      <c r="I23" s="23" t="s">
        <v>26</v>
      </c>
      <c r="J23" s="10"/>
      <c r="K23" s="24" t="str">
        <f t="shared" si="2"/>
        <v/>
      </c>
      <c r="L23" s="25">
        <f t="shared" si="3"/>
        <v>-7.3658878075110836</v>
      </c>
      <c r="M23" s="15">
        <v>331.2</v>
      </c>
      <c r="N23" s="30">
        <v>0.29720000000000002</v>
      </c>
      <c r="O23" s="27">
        <v>0.45679999999999998</v>
      </c>
      <c r="P23" s="15"/>
      <c r="Q23" s="15"/>
      <c r="R23" s="15"/>
    </row>
    <row r="24" spans="1:18" ht="18" x14ac:dyDescent="0.25">
      <c r="A24" s="23" t="s">
        <v>27</v>
      </c>
      <c r="B24" s="9"/>
      <c r="C24" s="24" t="str">
        <f t="shared" si="0"/>
        <v/>
      </c>
      <c r="D24" s="25">
        <f t="shared" si="1"/>
        <v>-6.5197080996289634</v>
      </c>
      <c r="E24" s="15">
        <v>281.7</v>
      </c>
      <c r="F24" s="30">
        <v>0.33379999999999999</v>
      </c>
      <c r="G24" s="27">
        <v>0.45950000000000002</v>
      </c>
      <c r="H24" s="15"/>
      <c r="I24" s="23" t="s">
        <v>27</v>
      </c>
      <c r="J24" s="10"/>
      <c r="K24" s="24" t="str">
        <f t="shared" si="2"/>
        <v/>
      </c>
      <c r="L24" s="25">
        <f t="shared" si="3"/>
        <v>-7.49192969333434</v>
      </c>
      <c r="M24" s="15">
        <v>310.2</v>
      </c>
      <c r="N24" s="30">
        <v>0.29220000000000002</v>
      </c>
      <c r="O24" s="27">
        <v>0.45679999999999998</v>
      </c>
      <c r="P24" s="15"/>
      <c r="Q24" s="15"/>
      <c r="R24" s="15"/>
    </row>
    <row r="25" spans="1:18" ht="18" x14ac:dyDescent="0.25">
      <c r="A25" s="23" t="s">
        <v>28</v>
      </c>
      <c r="B25" s="9"/>
      <c r="C25" s="24" t="str">
        <f t="shared" si="0"/>
        <v/>
      </c>
      <c r="D25" s="25">
        <f t="shared" si="1"/>
        <v>-6.6088021975589077</v>
      </c>
      <c r="E25" s="15">
        <v>261.36</v>
      </c>
      <c r="F25" s="30">
        <v>0.32929999999999998</v>
      </c>
      <c r="G25" s="27">
        <v>0.45950000000000002</v>
      </c>
      <c r="H25" s="15"/>
      <c r="I25" s="23" t="s">
        <v>28</v>
      </c>
      <c r="J25" s="10"/>
      <c r="K25" s="24" t="str">
        <f t="shared" si="2"/>
        <v/>
      </c>
      <c r="L25" s="25">
        <f t="shared" si="3"/>
        <v>-7.6170558677532867</v>
      </c>
      <c r="M25" s="15">
        <v>288.83999999999997</v>
      </c>
      <c r="N25" s="30">
        <v>0.28739999999999999</v>
      </c>
      <c r="O25" s="27">
        <v>0.45679999999999998</v>
      </c>
      <c r="P25" s="15"/>
      <c r="Q25" s="15"/>
      <c r="R25" s="15"/>
    </row>
    <row r="26" spans="1:18" ht="18" x14ac:dyDescent="0.25">
      <c r="A26" s="23" t="s">
        <v>29</v>
      </c>
      <c r="B26" s="9"/>
      <c r="C26" s="24" t="str">
        <f t="shared" si="0"/>
        <v/>
      </c>
      <c r="D26" s="25">
        <f t="shared" si="1"/>
        <v>-6.696241734326609</v>
      </c>
      <c r="E26" s="15">
        <v>243.23999999999998</v>
      </c>
      <c r="F26" s="30">
        <v>0.32500000000000001</v>
      </c>
      <c r="G26" s="27">
        <v>0.45950000000000002</v>
      </c>
      <c r="H26" s="15"/>
      <c r="I26" s="23" t="s">
        <v>29</v>
      </c>
      <c r="J26" s="10"/>
      <c r="K26" s="24" t="str">
        <f t="shared" si="2"/>
        <v/>
      </c>
      <c r="L26" s="25">
        <f t="shared" si="3"/>
        <v>-7.7354835914922067</v>
      </c>
      <c r="M26" s="15">
        <v>269.16000000000003</v>
      </c>
      <c r="N26" s="30">
        <v>0.28299999999999997</v>
      </c>
      <c r="O26" s="27">
        <v>0.45679999999999998</v>
      </c>
      <c r="P26" s="15"/>
      <c r="Q26" s="15"/>
      <c r="R26" s="15"/>
    </row>
    <row r="27" spans="1:18" ht="18" x14ac:dyDescent="0.25">
      <c r="A27" s="23" t="s">
        <v>30</v>
      </c>
      <c r="B27" s="9"/>
      <c r="C27" s="24" t="str">
        <f t="shared" si="0"/>
        <v/>
      </c>
      <c r="D27" s="25">
        <f t="shared" si="1"/>
        <v>-6.7775726055937344</v>
      </c>
      <c r="E27" s="15">
        <v>228.36</v>
      </c>
      <c r="F27" s="30">
        <v>0.3211</v>
      </c>
      <c r="G27" s="27">
        <v>0.45950000000000002</v>
      </c>
      <c r="H27" s="15"/>
      <c r="I27" s="23" t="s">
        <v>30</v>
      </c>
      <c r="J27" s="10"/>
      <c r="K27" s="24" t="str">
        <f t="shared" si="2"/>
        <v/>
      </c>
      <c r="L27" s="25">
        <f t="shared" si="3"/>
        <v>-7.8520152668303238</v>
      </c>
      <c r="M27" s="15">
        <v>252.83999999999997</v>
      </c>
      <c r="N27" s="30">
        <v>0.27879999999999999</v>
      </c>
      <c r="O27" s="27">
        <v>0.45679999999999998</v>
      </c>
      <c r="P27" s="15"/>
      <c r="Q27" s="15"/>
      <c r="R27" s="15"/>
    </row>
    <row r="28" spans="1:18" ht="18" x14ac:dyDescent="0.25">
      <c r="A28" s="31" t="s">
        <v>39</v>
      </c>
      <c r="B28" s="9"/>
      <c r="C28" s="24" t="str">
        <f t="shared" si="0"/>
        <v/>
      </c>
      <c r="D28" s="25">
        <f t="shared" si="1"/>
        <v>-6.8544206729327497</v>
      </c>
      <c r="E28" s="15">
        <v>216.36</v>
      </c>
      <c r="F28" s="30">
        <v>0.3175</v>
      </c>
      <c r="G28" s="27">
        <v>0.45950000000000002</v>
      </c>
      <c r="H28" s="15"/>
      <c r="I28" s="31" t="s">
        <v>39</v>
      </c>
      <c r="J28" s="10"/>
      <c r="K28" s="24" t="str">
        <f t="shared" si="2"/>
        <v/>
      </c>
      <c r="L28" s="25">
        <f t="shared" si="3"/>
        <v>-7.9576221606408364</v>
      </c>
      <c r="M28" s="15">
        <v>240.11999999999998</v>
      </c>
      <c r="N28" s="30">
        <v>0.27510000000000001</v>
      </c>
      <c r="O28" s="27">
        <v>0.45679999999999998</v>
      </c>
      <c r="P28" s="15"/>
      <c r="Q28" s="15"/>
      <c r="R28" s="15"/>
    </row>
    <row r="29" spans="1:18" ht="18" x14ac:dyDescent="0.25">
      <c r="A29" s="31" t="s">
        <v>41</v>
      </c>
      <c r="B29" s="9"/>
      <c r="C29" s="24" t="str">
        <f t="shared" si="0"/>
        <v/>
      </c>
      <c r="D29" s="25">
        <f t="shared" si="1"/>
        <v>-6.9264117239215404</v>
      </c>
      <c r="E29" s="15">
        <v>206.76000000000002</v>
      </c>
      <c r="F29" s="30">
        <v>0.31419999999999998</v>
      </c>
      <c r="G29" s="27">
        <v>0.45950000000000002</v>
      </c>
      <c r="H29" s="15"/>
      <c r="I29" s="31" t="s">
        <v>41</v>
      </c>
      <c r="J29" s="10"/>
      <c r="K29" s="24" t="str">
        <f t="shared" si="2"/>
        <v/>
      </c>
      <c r="L29" s="25">
        <f t="shared" si="3"/>
        <v>-8.060168837968682</v>
      </c>
      <c r="M29" s="15">
        <v>230.16</v>
      </c>
      <c r="N29" s="30">
        <v>0.27160000000000001</v>
      </c>
      <c r="O29" s="27">
        <v>0.45679999999999998</v>
      </c>
      <c r="P29" s="15"/>
      <c r="Q29" s="15"/>
      <c r="R29" s="15"/>
    </row>
    <row r="30" spans="1:18" ht="18" x14ac:dyDescent="0.25">
      <c r="A30" s="31" t="s">
        <v>40</v>
      </c>
      <c r="B30" s="9"/>
      <c r="C30" s="24" t="str">
        <f t="shared" si="0"/>
        <v/>
      </c>
      <c r="D30" s="25">
        <f t="shared" si="1"/>
        <v>-7.081934798750888</v>
      </c>
      <c r="E30" s="15">
        <v>190.32</v>
      </c>
      <c r="F30" s="30">
        <v>0.30730000000000002</v>
      </c>
      <c r="G30" s="27">
        <v>0.45950000000000002</v>
      </c>
      <c r="H30" s="15"/>
      <c r="I30" s="31" t="s">
        <v>40</v>
      </c>
      <c r="J30" s="10"/>
      <c r="K30" s="24" t="str">
        <f t="shared" si="2"/>
        <v/>
      </c>
      <c r="L30" s="25">
        <f t="shared" si="3"/>
        <v>-8.2765287576268207</v>
      </c>
      <c r="M30" s="15">
        <v>212.16</v>
      </c>
      <c r="N30" s="30">
        <v>0.26450000000000001</v>
      </c>
      <c r="O30" s="27">
        <v>0.45679999999999998</v>
      </c>
      <c r="P30" s="15"/>
      <c r="Q30" s="15"/>
      <c r="R30" s="15"/>
    </row>
    <row r="31" spans="1:18" ht="18" x14ac:dyDescent="0.25">
      <c r="A31" s="27" t="s">
        <v>42</v>
      </c>
      <c r="B31" s="9"/>
      <c r="C31" s="24" t="str">
        <f t="shared" si="0"/>
        <v/>
      </c>
      <c r="D31" s="25">
        <f t="shared" si="1"/>
        <v>-7.283395460696612</v>
      </c>
      <c r="E31" s="15">
        <v>173.51999999999998</v>
      </c>
      <c r="F31" s="30">
        <v>0.29880000000000001</v>
      </c>
      <c r="G31" s="27">
        <v>0.45950000000000002</v>
      </c>
      <c r="H31" s="15"/>
      <c r="I31" s="27" t="s">
        <v>42</v>
      </c>
      <c r="J31" s="10"/>
      <c r="K31" s="24" t="str">
        <f t="shared" si="2"/>
        <v/>
      </c>
      <c r="L31" s="25">
        <f t="shared" si="3"/>
        <v>-8.5313400482942097</v>
      </c>
      <c r="M31" s="15">
        <v>187.68</v>
      </c>
      <c r="N31" s="30">
        <v>0.25659999999999999</v>
      </c>
      <c r="O31" s="27">
        <v>0.45679999999999998</v>
      </c>
      <c r="P31" s="15"/>
      <c r="Q31" s="15"/>
      <c r="R31" s="15"/>
    </row>
    <row r="32" spans="1:18" ht="18" x14ac:dyDescent="0.25">
      <c r="A32" s="27" t="s">
        <v>43</v>
      </c>
      <c r="B32" s="9"/>
      <c r="C32" s="24" t="str">
        <f t="shared" si="0"/>
        <v/>
      </c>
      <c r="D32" s="25">
        <f t="shared" si="1"/>
        <v>-7.3423703227265449</v>
      </c>
      <c r="E32" s="15">
        <v>162.72</v>
      </c>
      <c r="F32" s="30">
        <v>0.2964</v>
      </c>
      <c r="G32" s="27">
        <v>0.45950000000000002</v>
      </c>
      <c r="H32" s="15"/>
      <c r="I32" s="27" t="s">
        <v>43</v>
      </c>
      <c r="J32" s="10"/>
      <c r="K32" s="24" t="str">
        <f t="shared" si="2"/>
        <v/>
      </c>
      <c r="L32" s="25">
        <f t="shared" si="3"/>
        <v>-8.5147485662866362</v>
      </c>
      <c r="M32" s="15">
        <v>177.36</v>
      </c>
      <c r="N32" s="30">
        <v>0.2571</v>
      </c>
      <c r="O32" s="27">
        <v>0.45679999999999998</v>
      </c>
      <c r="P32" s="15"/>
      <c r="Q32" s="15"/>
      <c r="R32" s="15"/>
    </row>
    <row r="33" spans="1:18" ht="18" x14ac:dyDescent="0.25">
      <c r="A33" s="27" t="s">
        <v>44</v>
      </c>
      <c r="B33" s="9"/>
      <c r="C33" s="24" t="str">
        <f t="shared" si="0"/>
        <v/>
      </c>
      <c r="D33" s="25">
        <f t="shared" si="1"/>
        <v>-7.2785236242680531</v>
      </c>
      <c r="E33" s="15">
        <v>145.91999999999999</v>
      </c>
      <c r="F33" s="30">
        <v>0.29899999999999999</v>
      </c>
      <c r="G33" s="27">
        <v>0.45950000000000002</v>
      </c>
      <c r="H33" s="15"/>
      <c r="I33" s="27" t="s">
        <v>44</v>
      </c>
      <c r="J33" s="10"/>
      <c r="K33" s="24" t="str">
        <f t="shared" si="2"/>
        <v/>
      </c>
      <c r="L33" s="25">
        <f t="shared" si="3"/>
        <v>-8.248462156715501</v>
      </c>
      <c r="M33" s="15">
        <v>162.83999999999997</v>
      </c>
      <c r="N33" s="30">
        <v>0.26540000000000002</v>
      </c>
      <c r="O33" s="27">
        <v>0.45679999999999998</v>
      </c>
      <c r="P33" s="15"/>
      <c r="Q33" s="15"/>
      <c r="R33" s="15"/>
    </row>
    <row r="34" spans="1:18" ht="18" x14ac:dyDescent="0.25">
      <c r="A34" s="27" t="s">
        <v>45</v>
      </c>
      <c r="B34" s="9"/>
      <c r="C34" s="24" t="str">
        <f t="shared" si="0"/>
        <v/>
      </c>
      <c r="D34" s="25">
        <f t="shared" si="1"/>
        <v>-7.1143463996605023</v>
      </c>
      <c r="E34" s="15">
        <v>137.4</v>
      </c>
      <c r="F34" s="30">
        <v>0.30590000000000001</v>
      </c>
      <c r="G34" s="27">
        <v>0.45950000000000002</v>
      </c>
      <c r="H34" s="15"/>
      <c r="I34" s="27" t="s">
        <v>45</v>
      </c>
      <c r="J34" s="10"/>
      <c r="K34" s="24" t="str">
        <f t="shared" si="2"/>
        <v/>
      </c>
      <c r="L34" s="25">
        <f t="shared" si="3"/>
        <v>-7.8239523101940458</v>
      </c>
      <c r="M34" s="15">
        <v>150.84</v>
      </c>
      <c r="N34" s="30">
        <v>0.27979999999999999</v>
      </c>
      <c r="O34" s="27">
        <v>0.45679999999999998</v>
      </c>
      <c r="P34" s="15"/>
      <c r="Q34" s="15"/>
      <c r="R34" s="15"/>
    </row>
    <row r="35" spans="1:18" ht="18" x14ac:dyDescent="0.25">
      <c r="A35" s="27" t="s">
        <v>46</v>
      </c>
      <c r="B35" s="9"/>
      <c r="C35" s="24" t="str">
        <f t="shared" si="0"/>
        <v/>
      </c>
      <c r="D35" s="25">
        <f t="shared" si="1"/>
        <v>-6.8804254304652153</v>
      </c>
      <c r="E35" s="15">
        <v>131.76</v>
      </c>
      <c r="F35" s="30">
        <v>0.31630000000000003</v>
      </c>
      <c r="G35" s="27">
        <v>0.45950000000000002</v>
      </c>
      <c r="H35" s="15"/>
      <c r="I35" s="27" t="s">
        <v>46</v>
      </c>
      <c r="J35" s="10"/>
      <c r="K35" s="24" t="str">
        <f t="shared" si="2"/>
        <v/>
      </c>
      <c r="L35" s="25">
        <f t="shared" si="3"/>
        <v>-7.3535164809952773</v>
      </c>
      <c r="M35" s="15">
        <v>143.16</v>
      </c>
      <c r="N35" s="30">
        <v>0.29770000000000002</v>
      </c>
      <c r="O35" s="27">
        <v>0.45679999999999998</v>
      </c>
      <c r="P35" s="15"/>
      <c r="Q35" s="15"/>
      <c r="R35" s="15"/>
    </row>
    <row r="36" spans="1:18" ht="18" x14ac:dyDescent="0.25">
      <c r="A36" s="27" t="s">
        <v>47</v>
      </c>
      <c r="B36" s="9"/>
      <c r="C36" s="24" t="str">
        <f t="shared" si="0"/>
        <v/>
      </c>
      <c r="D36" s="25">
        <f t="shared" si="1"/>
        <v>-6.6168396584255023</v>
      </c>
      <c r="E36" s="15">
        <v>117.6</v>
      </c>
      <c r="F36" s="30">
        <v>0.32890000000000003</v>
      </c>
      <c r="G36" s="27">
        <v>0.45950000000000002</v>
      </c>
      <c r="H36" s="15"/>
      <c r="I36" s="27" t="s">
        <v>47</v>
      </c>
      <c r="J36" s="10"/>
      <c r="K36" s="24" t="str">
        <f t="shared" si="2"/>
        <v/>
      </c>
      <c r="L36" s="25">
        <f t="shared" si="3"/>
        <v>-6.9254724972866004</v>
      </c>
      <c r="M36" s="15">
        <v>135</v>
      </c>
      <c r="N36" s="30">
        <v>0.31609999999999999</v>
      </c>
      <c r="O36" s="27">
        <v>0.45679999999999998</v>
      </c>
      <c r="P36" s="15"/>
      <c r="Q36" s="15"/>
      <c r="R36" s="15"/>
    </row>
    <row r="37" spans="1:18" ht="18" x14ac:dyDescent="0.25">
      <c r="A37" s="27" t="s">
        <v>48</v>
      </c>
      <c r="B37" s="9"/>
      <c r="C37" s="24" t="str">
        <f t="shared" si="0"/>
        <v/>
      </c>
      <c r="D37" s="25">
        <f t="shared" si="1"/>
        <v>-6.3540979960763444</v>
      </c>
      <c r="E37" s="15">
        <v>112.91999999999999</v>
      </c>
      <c r="F37" s="30">
        <v>0.34250000000000003</v>
      </c>
      <c r="G37" s="27">
        <v>0.45950000000000002</v>
      </c>
      <c r="H37" s="15"/>
      <c r="I37" s="27" t="s">
        <v>48</v>
      </c>
      <c r="J37" s="10"/>
      <c r="K37" s="24" t="str">
        <f t="shared" si="2"/>
        <v/>
      </c>
      <c r="L37" s="25">
        <f t="shared" si="3"/>
        <v>-6.5641434974281685</v>
      </c>
      <c r="M37" s="15">
        <v>127.08</v>
      </c>
      <c r="N37" s="30">
        <v>0.33350000000000002</v>
      </c>
      <c r="O37" s="27">
        <v>0.45679999999999998</v>
      </c>
      <c r="P37" s="15"/>
      <c r="Q37" s="15"/>
      <c r="R37" s="15"/>
    </row>
    <row r="38" spans="1:18" ht="18" x14ac:dyDescent="0.25">
      <c r="A38" s="27" t="s">
        <v>49</v>
      </c>
      <c r="B38" s="9"/>
      <c r="C38" s="24" t="str">
        <f t="shared" si="0"/>
        <v/>
      </c>
      <c r="D38" s="25">
        <f t="shared" si="1"/>
        <v>-6.1148596899582683</v>
      </c>
      <c r="E38" s="15">
        <v>106.44</v>
      </c>
      <c r="F38" s="30">
        <v>0.35589999999999999</v>
      </c>
      <c r="G38" s="27">
        <v>0.45950000000000002</v>
      </c>
      <c r="H38" s="15"/>
      <c r="I38" s="27" t="s">
        <v>49</v>
      </c>
      <c r="J38" s="10"/>
      <c r="K38" s="24" t="str">
        <f t="shared" si="2"/>
        <v/>
      </c>
      <c r="L38" s="25">
        <f t="shared" si="3"/>
        <v>-6.2690202073089756</v>
      </c>
      <c r="M38" s="15">
        <v>126.84</v>
      </c>
      <c r="N38" s="30">
        <v>0.34920000000000001</v>
      </c>
      <c r="O38" s="27">
        <v>0.45679999999999998</v>
      </c>
      <c r="P38" s="15"/>
      <c r="Q38" s="15"/>
      <c r="R38" s="15"/>
    </row>
    <row r="39" spans="1:18" ht="18" x14ac:dyDescent="0.25">
      <c r="A39" s="27" t="s">
        <v>50</v>
      </c>
      <c r="B39" s="9"/>
      <c r="C39" s="24" t="str">
        <f t="shared" si="0"/>
        <v/>
      </c>
      <c r="D39" s="25">
        <f t="shared" si="1"/>
        <v>-5.9331476653657242</v>
      </c>
      <c r="E39" s="15">
        <v>105.84</v>
      </c>
      <c r="F39" s="30">
        <v>0.36680000000000001</v>
      </c>
      <c r="G39" s="27">
        <v>0.45950000000000002</v>
      </c>
      <c r="H39" s="15"/>
      <c r="I39" s="27" t="s">
        <v>50</v>
      </c>
      <c r="J39" s="10"/>
      <c r="K39" s="24" t="str">
        <f t="shared" si="2"/>
        <v/>
      </c>
      <c r="L39" s="25">
        <f t="shared" si="3"/>
        <v>-6.0257138904274541</v>
      </c>
      <c r="M39" s="15">
        <v>116.03999999999999</v>
      </c>
      <c r="N39" s="30">
        <v>0.36330000000000001</v>
      </c>
      <c r="O39" s="27">
        <v>0.45679999999999998</v>
      </c>
      <c r="P39" s="15"/>
      <c r="Q39" s="15"/>
      <c r="R39" s="15"/>
    </row>
    <row r="40" spans="1:18" ht="18" x14ac:dyDescent="0.25">
      <c r="A40" s="27" t="s">
        <v>51</v>
      </c>
      <c r="B40" s="9"/>
      <c r="C40" s="24" t="str">
        <f t="shared" si="0"/>
        <v/>
      </c>
      <c r="D40" s="25">
        <f t="shared" si="1"/>
        <v>-5.7105184037159482</v>
      </c>
      <c r="E40" s="15">
        <v>104.04</v>
      </c>
      <c r="F40" s="30">
        <v>0.38109999999999999</v>
      </c>
      <c r="G40" s="27">
        <v>0.45950000000000002</v>
      </c>
      <c r="H40" s="15"/>
      <c r="I40" s="27" t="s">
        <v>51</v>
      </c>
      <c r="J40" s="10"/>
      <c r="K40" s="24" t="str">
        <f t="shared" si="2"/>
        <v/>
      </c>
      <c r="L40" s="25">
        <f t="shared" si="3"/>
        <v>-5.8190905273585711</v>
      </c>
      <c r="M40" s="15">
        <v>109.32</v>
      </c>
      <c r="N40" s="30">
        <v>0.37619999999999998</v>
      </c>
      <c r="O40" s="27">
        <v>0.45679999999999998</v>
      </c>
      <c r="P40" s="15"/>
      <c r="Q40" s="15"/>
      <c r="R40" s="15"/>
    </row>
    <row r="41" spans="1:18" x14ac:dyDescent="0.2">
      <c r="A41" s="15"/>
      <c r="B41" s="15"/>
      <c r="C41" s="16"/>
      <c r="D41" s="17"/>
      <c r="E41" s="15"/>
      <c r="F41" s="15"/>
      <c r="G41" s="15"/>
      <c r="H41" s="15"/>
      <c r="I41" s="15"/>
      <c r="J41" s="15"/>
      <c r="K41" s="15"/>
      <c r="L41" s="17"/>
      <c r="M41" s="15"/>
      <c r="N41" s="15"/>
      <c r="O41" s="15"/>
      <c r="P41" s="15"/>
      <c r="Q41" s="15"/>
      <c r="R41" s="15"/>
    </row>
    <row r="42" spans="1:18" x14ac:dyDescent="0.2">
      <c r="A42" s="15"/>
      <c r="B42" s="15"/>
      <c r="C42" s="16"/>
      <c r="D42" s="17"/>
      <c r="E42" s="15"/>
      <c r="F42" s="15"/>
      <c r="G42" s="15"/>
      <c r="H42" s="15"/>
      <c r="I42" s="15"/>
      <c r="J42" s="15"/>
      <c r="K42" s="15"/>
      <c r="L42" s="17"/>
      <c r="M42" s="15"/>
      <c r="N42" s="15"/>
      <c r="O42" s="15"/>
      <c r="P42" s="15"/>
      <c r="Q42" s="15"/>
      <c r="R42" s="15"/>
    </row>
    <row r="43" spans="1:18" x14ac:dyDescent="0.2">
      <c r="A43" s="15"/>
      <c r="B43" s="15"/>
      <c r="C43" s="16"/>
      <c r="D43" s="17"/>
      <c r="E43" s="15"/>
      <c r="F43" s="15"/>
      <c r="G43" s="15"/>
      <c r="H43" s="15"/>
      <c r="I43" s="15"/>
      <c r="J43" s="15"/>
      <c r="K43" s="15"/>
      <c r="L43" s="17"/>
      <c r="M43" s="15"/>
      <c r="N43" s="15"/>
      <c r="O43" s="15"/>
      <c r="P43" s="15"/>
      <c r="Q43" s="15"/>
      <c r="R43" s="15"/>
    </row>
    <row r="44" spans="1:18" x14ac:dyDescent="0.2">
      <c r="A44" s="15"/>
      <c r="B44" s="15"/>
      <c r="C44" s="16"/>
      <c r="D44" s="17"/>
      <c r="E44" s="15"/>
      <c r="F44" s="15"/>
      <c r="G44" s="15"/>
      <c r="H44" s="15"/>
      <c r="I44" s="15"/>
      <c r="J44" s="15"/>
      <c r="K44" s="15"/>
      <c r="L44" s="17"/>
      <c r="M44" s="15"/>
      <c r="N44" s="15"/>
      <c r="O44" s="15"/>
      <c r="P44" s="15"/>
      <c r="Q44" s="15"/>
      <c r="R44" s="15"/>
    </row>
    <row r="45" spans="1:18" x14ac:dyDescent="0.2">
      <c r="A45" s="15"/>
      <c r="B45" s="15"/>
      <c r="C45" s="16"/>
      <c r="D45" s="17"/>
      <c r="E45" s="15"/>
      <c r="F45" s="15"/>
      <c r="G45" s="15"/>
      <c r="H45" s="15"/>
      <c r="I45" s="15"/>
      <c r="J45" s="15"/>
      <c r="K45" s="15"/>
      <c r="L45" s="17"/>
      <c r="M45" s="15"/>
      <c r="N45" s="15"/>
      <c r="O45" s="15"/>
      <c r="P45" s="15"/>
      <c r="Q45" s="15"/>
      <c r="R45" s="15"/>
    </row>
    <row r="46" spans="1:18" x14ac:dyDescent="0.2">
      <c r="A46" s="15"/>
      <c r="B46" s="15"/>
      <c r="C46" s="16"/>
      <c r="D46" s="17"/>
      <c r="E46" s="15"/>
      <c r="F46" s="15"/>
      <c r="G46" s="15"/>
      <c r="H46" s="15"/>
      <c r="I46" s="15"/>
      <c r="J46" s="15"/>
      <c r="K46" s="15"/>
      <c r="L46" s="17"/>
      <c r="M46" s="15"/>
      <c r="N46" s="15"/>
      <c r="O46" s="15"/>
      <c r="P46" s="15"/>
      <c r="Q46" s="15"/>
      <c r="R46" s="15"/>
    </row>
    <row r="47" spans="1:18" x14ac:dyDescent="0.2">
      <c r="A47" s="15"/>
      <c r="B47" s="15"/>
      <c r="C47" s="16"/>
      <c r="D47" s="17"/>
      <c r="E47" s="15"/>
      <c r="F47" s="15"/>
      <c r="G47" s="15"/>
      <c r="H47" s="15"/>
      <c r="I47" s="15"/>
      <c r="J47" s="15"/>
      <c r="K47" s="15"/>
      <c r="L47" s="17"/>
      <c r="M47" s="15"/>
      <c r="N47" s="15"/>
      <c r="O47" s="15"/>
      <c r="P47" s="15"/>
      <c r="Q47" s="15"/>
      <c r="R47" s="15"/>
    </row>
    <row r="48" spans="1:18" x14ac:dyDescent="0.2">
      <c r="A48" s="15"/>
      <c r="B48" s="15"/>
      <c r="C48" s="16"/>
      <c r="D48" s="17"/>
      <c r="E48" s="15"/>
      <c r="F48" s="15"/>
      <c r="G48" s="15"/>
      <c r="H48" s="15"/>
      <c r="I48" s="15"/>
      <c r="J48" s="15"/>
      <c r="K48" s="15"/>
      <c r="L48" s="17"/>
      <c r="M48" s="15"/>
      <c r="N48" s="15"/>
      <c r="O48" s="15"/>
      <c r="P48" s="15"/>
      <c r="Q48" s="15"/>
      <c r="R48" s="15"/>
    </row>
    <row r="49" spans="1:18" x14ac:dyDescent="0.2">
      <c r="A49" s="15"/>
      <c r="B49" s="15"/>
      <c r="C49" s="16"/>
      <c r="D49" s="17"/>
      <c r="E49" s="15"/>
      <c r="F49" s="15"/>
      <c r="G49" s="15"/>
      <c r="H49" s="15"/>
      <c r="I49" s="15"/>
      <c r="J49" s="15"/>
      <c r="K49" s="15"/>
      <c r="L49" s="17"/>
      <c r="M49" s="15"/>
      <c r="N49" s="15"/>
      <c r="O49" s="15"/>
      <c r="P49" s="15"/>
      <c r="Q49" s="15"/>
      <c r="R49" s="15"/>
    </row>
    <row r="50" spans="1:18" x14ac:dyDescent="0.2">
      <c r="A50" s="15"/>
      <c r="B50" s="15"/>
      <c r="C50" s="16"/>
      <c r="D50" s="17"/>
      <c r="E50" s="15"/>
      <c r="F50" s="15"/>
      <c r="G50" s="15"/>
      <c r="H50" s="15"/>
      <c r="I50" s="15"/>
      <c r="J50" s="15"/>
      <c r="K50" s="15"/>
      <c r="L50" s="17"/>
      <c r="M50" s="15"/>
      <c r="N50" s="15"/>
      <c r="O50" s="15"/>
      <c r="P50" s="15"/>
      <c r="Q50" s="15"/>
      <c r="R50" s="15"/>
    </row>
    <row r="51" spans="1:18" x14ac:dyDescent="0.2">
      <c r="A51" s="15"/>
      <c r="B51" s="15"/>
      <c r="C51" s="16"/>
      <c r="D51" s="17"/>
      <c r="E51" s="15"/>
      <c r="F51" s="15"/>
      <c r="G51" s="15"/>
      <c r="H51" s="15"/>
      <c r="I51" s="15"/>
      <c r="J51" s="15"/>
      <c r="K51" s="15"/>
      <c r="L51" s="17"/>
      <c r="M51" s="15"/>
      <c r="N51" s="15"/>
      <c r="O51" s="15"/>
      <c r="P51" s="15"/>
      <c r="Q51" s="15"/>
      <c r="R51" s="15"/>
    </row>
    <row r="52" spans="1:18" x14ac:dyDescent="0.2">
      <c r="A52" s="15"/>
      <c r="B52" s="15"/>
      <c r="C52" s="16"/>
      <c r="D52" s="17"/>
      <c r="E52" s="15"/>
      <c r="F52" s="15"/>
      <c r="G52" s="15"/>
      <c r="H52" s="15"/>
      <c r="I52" s="15"/>
      <c r="J52" s="15"/>
      <c r="K52" s="15"/>
      <c r="L52" s="17"/>
      <c r="M52" s="15"/>
      <c r="N52" s="15"/>
      <c r="O52" s="15"/>
      <c r="P52" s="15"/>
      <c r="Q52" s="15"/>
      <c r="R52" s="15"/>
    </row>
    <row r="53" spans="1:18" x14ac:dyDescent="0.2">
      <c r="A53" s="15"/>
      <c r="B53" s="15"/>
      <c r="C53" s="16"/>
      <c r="D53" s="17"/>
      <c r="E53" s="15"/>
      <c r="F53" s="15"/>
      <c r="G53" s="15"/>
      <c r="H53" s="15"/>
      <c r="I53" s="15"/>
      <c r="J53" s="15"/>
      <c r="K53" s="15"/>
      <c r="L53" s="17"/>
      <c r="M53" s="15"/>
      <c r="N53" s="15"/>
      <c r="O53" s="15"/>
      <c r="P53" s="15"/>
      <c r="Q53" s="15"/>
      <c r="R53" s="15"/>
    </row>
    <row r="54" spans="1:18" x14ac:dyDescent="0.2">
      <c r="A54" s="15"/>
      <c r="B54" s="15"/>
      <c r="C54" s="16"/>
      <c r="D54" s="17"/>
      <c r="E54" s="15"/>
      <c r="F54" s="15"/>
      <c r="G54" s="15"/>
      <c r="H54" s="15"/>
      <c r="I54" s="15"/>
      <c r="J54" s="15"/>
      <c r="K54" s="15"/>
      <c r="L54" s="17"/>
      <c r="M54" s="15"/>
      <c r="N54" s="15"/>
      <c r="O54" s="15"/>
      <c r="P54" s="15"/>
      <c r="Q54" s="15"/>
      <c r="R54" s="15"/>
    </row>
    <row r="55" spans="1:18" x14ac:dyDescent="0.2">
      <c r="A55" s="15"/>
      <c r="B55" s="15"/>
      <c r="C55" s="16"/>
      <c r="D55" s="17"/>
      <c r="E55" s="15"/>
      <c r="F55" s="15"/>
      <c r="G55" s="15"/>
      <c r="H55" s="15"/>
      <c r="I55" s="15"/>
      <c r="J55" s="15"/>
      <c r="K55" s="15"/>
      <c r="L55" s="17"/>
      <c r="M55" s="15"/>
      <c r="N55" s="15"/>
      <c r="O55" s="15"/>
      <c r="P55" s="15"/>
      <c r="Q55" s="15"/>
      <c r="R55" s="15"/>
    </row>
    <row r="56" spans="1:18" x14ac:dyDescent="0.2">
      <c r="A56" s="15"/>
      <c r="B56" s="15"/>
      <c r="C56" s="16"/>
      <c r="D56" s="17"/>
      <c r="E56" s="15"/>
      <c r="F56" s="15"/>
      <c r="G56" s="15"/>
      <c r="H56" s="15"/>
      <c r="I56" s="15"/>
      <c r="J56" s="15"/>
      <c r="K56" s="15"/>
      <c r="L56" s="17"/>
      <c r="M56" s="15"/>
      <c r="N56" s="15"/>
      <c r="O56" s="15"/>
      <c r="P56" s="15"/>
      <c r="Q56" s="15"/>
      <c r="R56" s="15"/>
    </row>
  </sheetData>
  <sheetProtection sheet="1" objects="1" scenarios="1"/>
  <mergeCells count="2">
    <mergeCell ref="A2:G2"/>
    <mergeCell ref="I2:O2"/>
  </mergeCells>
  <phoneticPr fontId="2" type="noConversion"/>
  <pageMargins left="0.75" right="0.75" top="1" bottom="1" header="0.5" footer="0.5"/>
  <pageSetup paperSize="9" orientation="portrait" horizont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workbookViewId="0">
      <selection activeCell="D27" sqref="D27"/>
    </sheetView>
  </sheetViews>
  <sheetFormatPr defaultRowHeight="12.75" x14ac:dyDescent="0.2"/>
  <cols>
    <col min="2" max="2" width="25.42578125" customWidth="1"/>
    <col min="4" max="4" width="4.28515625" customWidth="1"/>
    <col min="5" max="5" width="7.7109375" customWidth="1"/>
  </cols>
  <sheetData>
    <row r="1" spans="2:6" ht="30" x14ac:dyDescent="0.4">
      <c r="B1" s="1" t="s">
        <v>2</v>
      </c>
    </row>
    <row r="2" spans="2:6" ht="13.5" thickBot="1" x14ac:dyDescent="0.25"/>
    <row r="3" spans="2:6" x14ac:dyDescent="0.2">
      <c r="B3" s="2" t="s">
        <v>3</v>
      </c>
    </row>
    <row r="4" spans="2:6" ht="13.5" thickBot="1" x14ac:dyDescent="0.25">
      <c r="B4" s="3"/>
    </row>
    <row r="5" spans="2:6" ht="13.5" thickBot="1" x14ac:dyDescent="0.25">
      <c r="B5" s="4">
        <v>237</v>
      </c>
      <c r="C5" t="s">
        <v>4</v>
      </c>
      <c r="D5" s="5" t="s">
        <v>5</v>
      </c>
      <c r="E5" s="6">
        <f>B5*0.13</f>
        <v>30.810000000000002</v>
      </c>
      <c r="F5" t="s">
        <v>6</v>
      </c>
    </row>
    <row r="6" spans="2:6" ht="13.5" thickBot="1" x14ac:dyDescent="0.25">
      <c r="B6" s="7">
        <v>30.8</v>
      </c>
      <c r="C6" t="s">
        <v>6</v>
      </c>
      <c r="D6" s="5" t="s">
        <v>5</v>
      </c>
      <c r="E6" s="8">
        <f>B6/0.13</f>
        <v>236.92307692307693</v>
      </c>
      <c r="F6" t="s">
        <v>4</v>
      </c>
    </row>
  </sheetData>
  <sheetProtection sheet="1" objects="1" scenarios="1"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IGF-1 SD score</vt:lpstr>
      <vt:lpstr>IGF-1 units converter</vt:lpstr>
    </vt:vector>
  </TitlesOfParts>
  <Company>Auckland District Health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Auckland District Health Board</dc:creator>
  <cp:lastModifiedBy>Joe Chang  (ADHB)</cp:lastModifiedBy>
  <dcterms:created xsi:type="dcterms:W3CDTF">2012-12-11T03:19:04Z</dcterms:created>
  <dcterms:modified xsi:type="dcterms:W3CDTF">2016-10-26T21:05:59Z</dcterms:modified>
</cp:coreProperties>
</file>